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70" activeTab="1"/>
  </bookViews>
  <sheets>
    <sheet name="RPA-Mod. JB" sheetId="1" r:id="rId1"/>
    <sheet name="Tabela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JO?O BATISTA GON?ALVES</author>
  </authors>
  <commentList>
    <comment ref="E19" authorId="0">
      <text>
        <r>
          <rPr>
            <b/>
            <sz val="8"/>
            <rFont val="Tahoma"/>
            <family val="0"/>
          </rPr>
          <t>Informe aqui o Nº de dependentes para o IR</t>
        </r>
        <r>
          <rPr>
            <sz val="8"/>
            <rFont val="Tahoma"/>
            <family val="0"/>
          </rPr>
          <t xml:space="preserve">
</t>
        </r>
      </text>
    </comment>
    <comment ref="X26" authorId="0">
      <text>
        <r>
          <rPr>
            <b/>
            <sz val="8"/>
            <rFont val="Tahoma"/>
            <family val="0"/>
          </rPr>
          <t>Insira aqui a alíquota o ISSQN devida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>Informe aqui o Nº de dependentes para o IR</t>
        </r>
        <r>
          <rPr>
            <sz val="8"/>
            <rFont val="Tahoma"/>
            <family val="0"/>
          </rPr>
          <t xml:space="preserve">
</t>
        </r>
      </text>
    </comment>
    <comment ref="X67" authorId="0">
      <text>
        <r>
          <rPr>
            <b/>
            <sz val="8"/>
            <rFont val="Tahoma"/>
            <family val="0"/>
          </rPr>
          <t>Insira aqui a alíquota o ISSQN devida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<sst xmlns="http://schemas.openxmlformats.org/spreadsheetml/2006/main" count="160" uniqueCount="64">
  <si>
    <t>Matrícula (CNPJ/INSS):</t>
  </si>
  <si>
    <t>Nome ou Razão Social:</t>
  </si>
  <si>
    <t>INFORMAÇÕES PARA DEDUÇÃO DO IRRF</t>
  </si>
  <si>
    <t>R$</t>
  </si>
  <si>
    <t>%</t>
  </si>
  <si>
    <t>I D E N T I F I C A Ç Ã O</t>
  </si>
  <si>
    <t>RECIBO DE PAGAMENTO A AUTÔNOMO</t>
  </si>
  <si>
    <t>C. Identidade Nº</t>
  </si>
  <si>
    <t>a importância de</t>
  </si>
  <si>
    <t>Recebí da empresa acima identificada pela prestação dos serviços de:</t>
  </si>
  <si>
    <t>1ª Via</t>
  </si>
  <si>
    <t>Recibo Nº ou Mês/Ano:</t>
  </si>
  <si>
    <t>Dependentes</t>
  </si>
  <si>
    <t>ESPECIFICAÇÃOES</t>
  </si>
  <si>
    <t>X</t>
  </si>
  <si>
    <t>CÁLCULO DO INSS</t>
  </si>
  <si>
    <t>CÁLCULO DO IRRF</t>
  </si>
  <si>
    <t>Nome do Emitente:</t>
  </si>
  <si>
    <t>Insc. INSS/PIS Nº</t>
  </si>
  <si>
    <t>CPF Nº</t>
  </si>
  <si>
    <t>D E S C O N T O S</t>
  </si>
  <si>
    <r>
      <t xml:space="preserve">ISSQN Retido - </t>
    </r>
    <r>
      <rPr>
        <sz val="9"/>
        <rFont val="Arial"/>
        <family val="2"/>
      </rPr>
      <t>Alíquota de:</t>
    </r>
  </si>
  <si>
    <t>R E C I B O</t>
  </si>
  <si>
    <t>Cad. Municipal Nº</t>
  </si>
  <si>
    <t>Assinatura do(a) Emitente</t>
  </si>
  <si>
    <t>Local:</t>
  </si>
  <si>
    <t>Data:</t>
  </si>
  <si>
    <t>De</t>
  </si>
  <si>
    <t>Até</t>
  </si>
  <si>
    <t>TABELA PARA CÁLCULO MENSAL DO IMPOSTO DE RENDA</t>
  </si>
  <si>
    <t>VALORES</t>
  </si>
  <si>
    <t>-</t>
  </si>
  <si>
    <t>27,5</t>
  </si>
  <si>
    <t>15,0</t>
  </si>
  <si>
    <t>Alíquota em %</t>
  </si>
  <si>
    <t>Parcela a Deduzir</t>
  </si>
  <si>
    <t>DEDUÇÕES</t>
  </si>
  <si>
    <t>Atenção!!!</t>
  </si>
  <si>
    <t>Serviços Prest. no Município de:</t>
  </si>
  <si>
    <t>Competência:</t>
  </si>
  <si>
    <t>Pensão Alimentícia..................................</t>
  </si>
  <si>
    <t>Base de Cálculo.......................................</t>
  </si>
  <si>
    <t>Alíquota....................................................</t>
  </si>
  <si>
    <t>S O M A.............................................</t>
  </si>
  <si>
    <t>VALOR LÍQUIDO A RECEBER........</t>
  </si>
  <si>
    <t>INSS Retido.........................................</t>
  </si>
  <si>
    <t>IRRF.....................................................</t>
  </si>
  <si>
    <t>Valor a Recolher.....................................</t>
  </si>
  <si>
    <t>Parcela a Deduzir.....................................</t>
  </si>
  <si>
    <t>Valor dos Serviços Prestados...........</t>
  </si>
  <si>
    <t>2ª Via</t>
  </si>
  <si>
    <t>IR Calculado.....................................................</t>
  </si>
  <si>
    <t>Impresso no site: www.joaobatista.com.br</t>
  </si>
  <si>
    <t>Não esqueça de conferir e atualizar a tabela antes de usá-la no site abaixo.</t>
  </si>
  <si>
    <t>www.receita.fazenda.gov.br/Aliquotas/ContribFont.htm</t>
  </si>
  <si>
    <t>Linhares/ES</t>
  </si>
  <si>
    <t>Abril/2007</t>
  </si>
  <si>
    <t>JOÃO BATISTA GONÇALVES</t>
  </si>
  <si>
    <t>Tabelas AtualizadaS em:</t>
  </si>
  <si>
    <t>EMPRESA MODELO</t>
  </si>
  <si>
    <t>CONTABILIDADE DO MÊS</t>
  </si>
  <si>
    <t>Valor permitido de dedução por dependente em 2008........................</t>
  </si>
  <si>
    <t>Válida a partir de 01 de Janeiro de 2008</t>
  </si>
  <si>
    <t>01 de Janeiro de 2008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</si>
</sst>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#,##0.000_);\(#,##0.000\)"/>
    <numFmt numFmtId="168" formatCode="[$€-2]\ #,##0.00_);[Red]\([$€-2]\ #,##0.00\)"/>
    <numFmt numFmtId="169" formatCode="00/0000"/>
    <numFmt numFmtId="170" formatCode="00&quot;/&quot;00&quot;/&quot;0000"/>
    <numFmt numFmtId="171" formatCode="0/0000"/>
    <numFmt numFmtId="172" formatCode="00&quot;/&quot;0000"/>
    <numFmt numFmtId="173" formatCode="00&quot;.&quot;000&quot;.&quot;000&quot;/&quot;0000&quot;-&quot;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4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8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7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10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shrinkToFit="1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9" xfId="0" applyFont="1" applyFill="1" applyBorder="1" applyAlignment="1">
      <alignment horizontal="left" shrinkToFit="1"/>
    </xf>
    <xf numFmtId="0" fontId="0" fillId="0" borderId="7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shrinkToFit="1"/>
    </xf>
    <xf numFmtId="0" fontId="0" fillId="0" borderId="9" xfId="0" applyFill="1" applyBorder="1" applyAlignment="1">
      <alignment horizontal="left" shrinkToFit="1"/>
    </xf>
    <xf numFmtId="170" fontId="1" fillId="0" borderId="0" xfId="0" applyNumberFormat="1" applyFont="1" applyFill="1" applyBorder="1" applyAlignment="1">
      <alignment horizontal="left"/>
    </xf>
    <xf numFmtId="171" fontId="1" fillId="0" borderId="0" xfId="0" applyNumberFormat="1" applyFont="1" applyFill="1" applyBorder="1" applyAlignment="1">
      <alignment horizontal="left" shrinkToFit="1"/>
    </xf>
    <xf numFmtId="171" fontId="1" fillId="0" borderId="9" xfId="0" applyNumberFormat="1" applyFont="1" applyFill="1" applyBorder="1" applyAlignment="1">
      <alignment horizontal="left" shrinkToFit="1"/>
    </xf>
    <xf numFmtId="0" fontId="0" fillId="0" borderId="1" xfId="0" applyFill="1" applyBorder="1" applyAlignment="1">
      <alignment horizontal="left"/>
    </xf>
    <xf numFmtId="43" fontId="0" fillId="0" borderId="7" xfId="0" applyNumberFormat="1" applyFill="1" applyBorder="1" applyAlignment="1">
      <alignment horizontal="center"/>
    </xf>
    <xf numFmtId="43" fontId="0" fillId="0" borderId="8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right"/>
    </xf>
    <xf numFmtId="43" fontId="1" fillId="0" borderId="9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9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43" fontId="0" fillId="0" borderId="7" xfId="0" applyNumberFormat="1" applyFill="1" applyBorder="1" applyAlignment="1">
      <alignment horizontal="right"/>
    </xf>
    <xf numFmtId="43" fontId="0" fillId="0" borderId="8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43" fontId="0" fillId="0" borderId="9" xfId="0" applyNumberForma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right"/>
    </xf>
    <xf numFmtId="43" fontId="0" fillId="0" borderId="9" xfId="0" applyNumberFormat="1" applyFont="1" applyFill="1" applyBorder="1" applyAlignment="1">
      <alignment horizontal="right"/>
    </xf>
    <xf numFmtId="43" fontId="0" fillId="0" borderId="7" xfId="0" applyNumberFormat="1" applyFill="1" applyBorder="1" applyAlignment="1">
      <alignment/>
    </xf>
    <xf numFmtId="43" fontId="0" fillId="0" borderId="8" xfId="0" applyNumberForma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 horizontal="right"/>
    </xf>
    <xf numFmtId="43" fontId="0" fillId="0" borderId="8" xfId="0" applyNumberFormat="1" applyFont="1" applyFill="1" applyBorder="1" applyAlignment="1">
      <alignment horizontal="right"/>
    </xf>
    <xf numFmtId="43" fontId="1" fillId="0" borderId="4" xfId="0" applyNumberFormat="1" applyFont="1" applyFill="1" applyBorder="1" applyAlignment="1">
      <alignment horizontal="right"/>
    </xf>
    <xf numFmtId="43" fontId="1" fillId="0" borderId="5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shrinkToFi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1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9" xfId="0" applyNumberFormat="1" applyFont="1" applyFill="1" applyBorder="1" applyAlignment="1" applyProtection="1">
      <alignment horizontal="center"/>
      <protection locked="0"/>
    </xf>
    <xf numFmtId="173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0" borderId="9" xfId="0" applyFont="1" applyFill="1" applyBorder="1" applyAlignment="1" applyProtection="1">
      <alignment horizontal="left" shrinkToFit="1"/>
      <protection locked="0"/>
    </xf>
    <xf numFmtId="43" fontId="0" fillId="0" borderId="0" xfId="0" applyNumberFormat="1" applyFill="1" applyBorder="1" applyAlignment="1" applyProtection="1">
      <alignment horizontal="right"/>
      <protection locked="0"/>
    </xf>
    <xf numFmtId="43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73" fontId="1" fillId="0" borderId="0" xfId="0" applyNumberFormat="1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43" fontId="0" fillId="0" borderId="7" xfId="0" applyNumberFormat="1" applyFont="1" applyFill="1" applyBorder="1" applyAlignment="1" applyProtection="1">
      <alignment horizontal="right"/>
      <protection locked="0"/>
    </xf>
    <xf numFmtId="43" fontId="0" fillId="0" borderId="8" xfId="0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Font="1" applyFill="1" applyBorder="1" applyAlignment="1" applyProtection="1">
      <alignment horizontal="right"/>
      <protection locked="0"/>
    </xf>
    <xf numFmtId="43" fontId="0" fillId="0" borderId="9" xfId="0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Fill="1" applyBorder="1" applyAlignment="1" applyProtection="1">
      <alignment/>
      <protection locked="0"/>
    </xf>
    <xf numFmtId="43" fontId="0" fillId="0" borderId="9" xfId="0" applyNumberFormat="1" applyFill="1" applyBorder="1" applyAlignment="1" applyProtection="1">
      <alignment/>
      <protection locked="0"/>
    </xf>
    <xf numFmtId="43" fontId="0" fillId="0" borderId="7" xfId="0" applyNumberFormat="1" applyFill="1" applyBorder="1" applyAlignment="1" applyProtection="1">
      <alignment/>
      <protection locked="0"/>
    </xf>
    <xf numFmtId="43" fontId="0" fillId="0" borderId="8" xfId="0" applyNumberFormat="1" applyFill="1" applyBorder="1" applyAlignment="1" applyProtection="1">
      <alignment/>
      <protection locked="0"/>
    </xf>
    <xf numFmtId="43" fontId="0" fillId="0" borderId="7" xfId="0" applyNumberFormat="1" applyFill="1" applyBorder="1" applyAlignment="1" applyProtection="1">
      <alignment horizontal="right"/>
      <protection locked="0"/>
    </xf>
    <xf numFmtId="43" fontId="0" fillId="0" borderId="8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shrinkToFit="1"/>
      <protection locked="0"/>
    </xf>
    <xf numFmtId="0" fontId="1" fillId="0" borderId="9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9" xfId="0" applyFill="1" applyBorder="1" applyAlignment="1" applyProtection="1">
      <alignment horizontal="left" shrinkToFit="1"/>
      <protection locked="0"/>
    </xf>
    <xf numFmtId="17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 shrinkToFit="1"/>
      <protection locked="0"/>
    </xf>
    <xf numFmtId="49" fontId="1" fillId="0" borderId="9" xfId="0" applyNumberFormat="1" applyFont="1" applyFill="1" applyBorder="1" applyAlignment="1" applyProtection="1">
      <alignment horizontal="left" shrinkToFit="1"/>
      <protection locked="0"/>
    </xf>
    <xf numFmtId="0" fontId="14" fillId="2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4" borderId="6" xfId="15" applyFont="1" applyFill="1" applyBorder="1" applyAlignment="1">
      <alignment horizontal="center"/>
    </xf>
    <xf numFmtId="0" fontId="5" fillId="4" borderId="7" xfId="15" applyFont="1" applyFill="1" applyBorder="1" applyAlignment="1">
      <alignment horizontal="center"/>
    </xf>
    <xf numFmtId="0" fontId="5" fillId="4" borderId="8" xfId="15" applyFont="1" applyFill="1" applyBorder="1" applyAlignment="1">
      <alignment horizontal="center"/>
    </xf>
    <xf numFmtId="4" fontId="0" fillId="0" borderId="2" xfId="0" applyNumberForma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/>
    </xf>
    <xf numFmtId="39" fontId="0" fillId="0" borderId="13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80"/>
  <sheetViews>
    <sheetView workbookViewId="0" topLeftCell="A1">
      <selection activeCell="Q19" sqref="Q19:Y19"/>
    </sheetView>
  </sheetViews>
  <sheetFormatPr defaultColWidth="9.140625" defaultRowHeight="12.75"/>
  <cols>
    <col min="1" max="15" width="3.28125" style="15" customWidth="1"/>
    <col min="16" max="16" width="1.421875" style="15" customWidth="1"/>
    <col min="17" max="16384" width="3.28125" style="15" customWidth="1"/>
  </cols>
  <sheetData>
    <row r="1" ht="9.75" customHeight="1"/>
    <row r="2" ht="9.75" customHeight="1"/>
    <row r="3" spans="1:30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24" customHeight="1">
      <c r="A4" s="106" t="s">
        <v>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8"/>
    </row>
    <row r="5" spans="1:30" ht="3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12" customHeight="1">
      <c r="A7" s="64" t="s">
        <v>1</v>
      </c>
      <c r="B7" s="46"/>
      <c r="C7" s="46"/>
      <c r="D7" s="46"/>
      <c r="E7" s="46"/>
      <c r="F7" s="46"/>
      <c r="G7" s="46"/>
      <c r="H7" s="109" t="s">
        <v>59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 t="s">
        <v>10</v>
      </c>
      <c r="AB7" s="110"/>
      <c r="AC7" s="110"/>
      <c r="AD7" s="111"/>
    </row>
    <row r="8" spans="1:30" ht="12" customHeight="1">
      <c r="A8" s="4" t="s">
        <v>0</v>
      </c>
      <c r="B8" s="5"/>
      <c r="C8" s="5"/>
      <c r="D8" s="5"/>
      <c r="E8" s="5"/>
      <c r="F8" s="5"/>
      <c r="G8" s="5"/>
      <c r="H8" s="114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2"/>
      <c r="U8" s="72" t="s">
        <v>11</v>
      </c>
      <c r="V8" s="72"/>
      <c r="W8" s="72"/>
      <c r="X8" s="72"/>
      <c r="Y8" s="72"/>
      <c r="Z8" s="72"/>
      <c r="AA8" s="112">
        <v>42007</v>
      </c>
      <c r="AB8" s="112"/>
      <c r="AC8" s="112"/>
      <c r="AD8" s="113"/>
    </row>
    <row r="9" spans="1:30" ht="3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1:30" ht="3.7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</row>
    <row r="11" spans="1:30" ht="12" customHeight="1">
      <c r="A11" s="101" t="s">
        <v>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16" t="s">
        <v>60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</row>
    <row r="12" spans="1:30" ht="12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2"/>
      <c r="V12" s="2"/>
      <c r="W12" s="2"/>
      <c r="X12" s="2"/>
      <c r="Y12" s="1" t="s">
        <v>8</v>
      </c>
      <c r="Z12" s="2" t="s">
        <v>3</v>
      </c>
      <c r="AA12" s="104">
        <f>AA28</f>
        <v>3943.00117</v>
      </c>
      <c r="AB12" s="104"/>
      <c r="AC12" s="104"/>
      <c r="AD12" s="105"/>
    </row>
    <row r="13" spans="1:51" ht="12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20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30" ht="3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</row>
    <row r="15" spans="1:30" ht="12.75">
      <c r="A15" s="98" t="s">
        <v>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Q15" s="98" t="s">
        <v>13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0"/>
    </row>
    <row r="16" spans="1:30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3"/>
      <c r="Q16" s="2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3"/>
    </row>
    <row r="17" spans="1:30" ht="12" customHeight="1">
      <c r="A17" s="64" t="s">
        <v>40</v>
      </c>
      <c r="B17" s="46"/>
      <c r="C17" s="46"/>
      <c r="D17" s="46"/>
      <c r="E17" s="46"/>
      <c r="F17" s="46"/>
      <c r="G17" s="46"/>
      <c r="H17" s="46"/>
      <c r="I17" s="46"/>
      <c r="J17" s="46"/>
      <c r="K17" s="2" t="s">
        <v>3</v>
      </c>
      <c r="L17" s="121">
        <v>0</v>
      </c>
      <c r="M17" s="121"/>
      <c r="N17" s="121"/>
      <c r="O17" s="122"/>
      <c r="Q17" s="123" t="s">
        <v>49</v>
      </c>
      <c r="R17" s="124"/>
      <c r="S17" s="124"/>
      <c r="T17" s="124"/>
      <c r="U17" s="124"/>
      <c r="V17" s="124"/>
      <c r="W17" s="124"/>
      <c r="X17" s="124"/>
      <c r="Y17" s="124"/>
      <c r="Z17" s="2" t="s">
        <v>3</v>
      </c>
      <c r="AA17" s="121">
        <v>5000</v>
      </c>
      <c r="AB17" s="121"/>
      <c r="AC17" s="121"/>
      <c r="AD17" s="122"/>
    </row>
    <row r="18" spans="1:30" ht="12" customHeigh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2" t="s">
        <v>3</v>
      </c>
      <c r="L18" s="121">
        <v>0</v>
      </c>
      <c r="M18" s="121"/>
      <c r="N18" s="121"/>
      <c r="O18" s="122"/>
      <c r="Q18" s="123"/>
      <c r="R18" s="124"/>
      <c r="S18" s="124"/>
      <c r="T18" s="124"/>
      <c r="U18" s="124"/>
      <c r="V18" s="124"/>
      <c r="W18" s="124"/>
      <c r="X18" s="124"/>
      <c r="Y18" s="124"/>
      <c r="Z18" s="2" t="s">
        <v>3</v>
      </c>
      <c r="AA18" s="121">
        <v>0</v>
      </c>
      <c r="AB18" s="121"/>
      <c r="AC18" s="121"/>
      <c r="AD18" s="122"/>
    </row>
    <row r="19" spans="1:30" ht="12" customHeight="1">
      <c r="A19" s="19" t="s">
        <v>12</v>
      </c>
      <c r="B19" s="20"/>
      <c r="C19" s="20"/>
      <c r="D19" s="20"/>
      <c r="E19" s="24">
        <v>0</v>
      </c>
      <c r="F19" s="25" t="s">
        <v>14</v>
      </c>
      <c r="G19" s="20" t="s">
        <v>3</v>
      </c>
      <c r="H19" s="65">
        <f>Tabelas!D14</f>
        <v>137.99</v>
      </c>
      <c r="I19" s="65"/>
      <c r="J19" s="65"/>
      <c r="K19" s="20" t="s">
        <v>3</v>
      </c>
      <c r="L19" s="80">
        <f>H19*E19</f>
        <v>0</v>
      </c>
      <c r="M19" s="80"/>
      <c r="N19" s="80"/>
      <c r="O19" s="81"/>
      <c r="Q19" s="123"/>
      <c r="R19" s="124"/>
      <c r="S19" s="124"/>
      <c r="T19" s="124"/>
      <c r="U19" s="124"/>
      <c r="V19" s="124"/>
      <c r="W19" s="124"/>
      <c r="X19" s="124"/>
      <c r="Y19" s="124"/>
      <c r="Z19" s="2" t="s">
        <v>3</v>
      </c>
      <c r="AA19" s="121">
        <v>0</v>
      </c>
      <c r="AB19" s="121"/>
      <c r="AC19" s="121"/>
      <c r="AD19" s="122"/>
    </row>
    <row r="20" spans="1:30" ht="12" customHeight="1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  <c r="Q20" s="115"/>
      <c r="R20" s="116"/>
      <c r="S20" s="116"/>
      <c r="T20" s="116"/>
      <c r="U20" s="116"/>
      <c r="V20" s="116"/>
      <c r="W20" s="116"/>
      <c r="X20" s="116"/>
      <c r="Y20" s="116"/>
      <c r="Z20" s="2" t="s">
        <v>3</v>
      </c>
      <c r="AA20" s="128">
        <v>0</v>
      </c>
      <c r="AB20" s="128"/>
      <c r="AC20" s="128"/>
      <c r="AD20" s="129"/>
    </row>
    <row r="21" spans="1:30" ht="12" customHeight="1">
      <c r="A21" s="64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2" t="s">
        <v>3</v>
      </c>
      <c r="L21" s="132">
        <f>IF(AA21&lt;Tabelas!B24,AA21,IF(AA21&gt;Tabelas!B24,Tabelas!B24))</f>
        <v>2894.28</v>
      </c>
      <c r="M21" s="132"/>
      <c r="N21" s="132"/>
      <c r="O21" s="133"/>
      <c r="Q21" s="67" t="s">
        <v>43</v>
      </c>
      <c r="R21" s="68"/>
      <c r="S21" s="68"/>
      <c r="T21" s="68"/>
      <c r="U21" s="68"/>
      <c r="V21" s="68"/>
      <c r="W21" s="68"/>
      <c r="X21" s="68"/>
      <c r="Y21" s="68"/>
      <c r="Z21" s="26" t="s">
        <v>3</v>
      </c>
      <c r="AA21" s="74">
        <f>SUM(AA17:AA20)</f>
        <v>5000</v>
      </c>
      <c r="AB21" s="74"/>
      <c r="AC21" s="74"/>
      <c r="AD21" s="75"/>
    </row>
    <row r="22" spans="1:30" ht="12" customHeight="1">
      <c r="A22" s="64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2" t="s">
        <v>4</v>
      </c>
      <c r="L22" s="134">
        <v>11</v>
      </c>
      <c r="M22" s="134"/>
      <c r="N22" s="134"/>
      <c r="O22" s="135"/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3"/>
    </row>
    <row r="23" spans="1:30" ht="12" customHeight="1">
      <c r="A23" s="67" t="s">
        <v>47</v>
      </c>
      <c r="B23" s="68"/>
      <c r="C23" s="68"/>
      <c r="D23" s="68"/>
      <c r="E23" s="68"/>
      <c r="F23" s="68"/>
      <c r="G23" s="68"/>
      <c r="H23" s="68"/>
      <c r="I23" s="68"/>
      <c r="J23" s="68"/>
      <c r="K23" s="26" t="s">
        <v>3</v>
      </c>
      <c r="L23" s="69">
        <f>L21*L22%</f>
        <v>318.37080000000003</v>
      </c>
      <c r="M23" s="69"/>
      <c r="N23" s="69"/>
      <c r="O23" s="70"/>
      <c r="Q23" s="51" t="s">
        <v>20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</row>
    <row r="24" spans="1:30" ht="3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Q24" s="2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3"/>
    </row>
    <row r="25" spans="1:30" ht="12" customHeight="1">
      <c r="A25" s="84" t="s">
        <v>16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Q25" s="78" t="s">
        <v>45</v>
      </c>
      <c r="R25" s="79"/>
      <c r="S25" s="79"/>
      <c r="T25" s="79"/>
      <c r="U25" s="79"/>
      <c r="V25" s="79"/>
      <c r="W25" s="79"/>
      <c r="X25" s="79"/>
      <c r="Y25" s="79"/>
      <c r="Z25" s="2" t="s">
        <v>3</v>
      </c>
      <c r="AA25" s="130">
        <f>L23</f>
        <v>318.37080000000003</v>
      </c>
      <c r="AB25" s="130"/>
      <c r="AC25" s="130"/>
      <c r="AD25" s="131"/>
    </row>
    <row r="26" spans="1:30" ht="12" customHeight="1">
      <c r="A26" s="64" t="s">
        <v>41</v>
      </c>
      <c r="B26" s="46"/>
      <c r="C26" s="46"/>
      <c r="D26" s="46"/>
      <c r="E26" s="46"/>
      <c r="F26" s="46"/>
      <c r="G26" s="46"/>
      <c r="H26" s="46"/>
      <c r="I26" s="46"/>
      <c r="J26" s="46"/>
      <c r="K26" s="2" t="s">
        <v>3</v>
      </c>
      <c r="L26" s="76">
        <f>IF(AA21-L17-L18-L19-L23&lt;Tabelas!A11,0,IF(AA21-L17-L18-L19-L23&gt;Tabelas!B10,AA21-L17-L18-L19-L23))</f>
        <v>4681.6292</v>
      </c>
      <c r="M26" s="76"/>
      <c r="N26" s="76"/>
      <c r="O26" s="77"/>
      <c r="Q26" s="78" t="s">
        <v>21</v>
      </c>
      <c r="R26" s="79"/>
      <c r="S26" s="79"/>
      <c r="T26" s="79"/>
      <c r="U26" s="79"/>
      <c r="V26" s="79"/>
      <c r="W26" s="79"/>
      <c r="X26" s="27">
        <v>0</v>
      </c>
      <c r="Y26" s="5" t="s">
        <v>4</v>
      </c>
      <c r="Z26" s="2" t="s">
        <v>3</v>
      </c>
      <c r="AA26" s="121">
        <f>AA21*X26%</f>
        <v>0</v>
      </c>
      <c r="AB26" s="121"/>
      <c r="AC26" s="121"/>
      <c r="AD26" s="122"/>
    </row>
    <row r="27" spans="1:30" ht="12" customHeight="1">
      <c r="A27" s="64" t="s">
        <v>42</v>
      </c>
      <c r="B27" s="46"/>
      <c r="C27" s="46"/>
      <c r="D27" s="46"/>
      <c r="E27" s="46"/>
      <c r="F27" s="46"/>
      <c r="G27" s="46"/>
      <c r="H27" s="46"/>
      <c r="I27" s="46"/>
      <c r="J27" s="46"/>
      <c r="K27" s="2" t="s">
        <v>4</v>
      </c>
      <c r="L27" s="76">
        <f>IF(L26&lt;Tabelas!A11,0,IF(L26&lt;Tabelas!A12,15,IF(L26&lt;Tabelas!B12,27.5)))</f>
        <v>27.5</v>
      </c>
      <c r="M27" s="76"/>
      <c r="N27" s="76"/>
      <c r="O27" s="77"/>
      <c r="Q27" s="78" t="s">
        <v>46</v>
      </c>
      <c r="R27" s="79"/>
      <c r="S27" s="79"/>
      <c r="T27" s="79"/>
      <c r="U27" s="79"/>
      <c r="V27" s="79"/>
      <c r="W27" s="79"/>
      <c r="X27" s="79"/>
      <c r="Y27" s="79"/>
      <c r="Z27" s="2" t="s">
        <v>3</v>
      </c>
      <c r="AA27" s="136">
        <f>L30</f>
        <v>738.6280300000002</v>
      </c>
      <c r="AB27" s="136"/>
      <c r="AC27" s="136"/>
      <c r="AD27" s="137"/>
    </row>
    <row r="28" spans="1:30" ht="12" customHeight="1">
      <c r="A28" s="64" t="s">
        <v>51</v>
      </c>
      <c r="B28" s="46"/>
      <c r="C28" s="46"/>
      <c r="D28" s="46"/>
      <c r="E28" s="46"/>
      <c r="F28" s="46"/>
      <c r="G28" s="46"/>
      <c r="H28" s="46"/>
      <c r="I28" s="46"/>
      <c r="J28" s="46"/>
      <c r="K28" s="2" t="s">
        <v>3</v>
      </c>
      <c r="L28" s="76">
        <f>L26*L27%</f>
        <v>1287.4480300000002</v>
      </c>
      <c r="M28" s="76"/>
      <c r="N28" s="76"/>
      <c r="O28" s="77"/>
      <c r="Q28" s="67" t="s">
        <v>44</v>
      </c>
      <c r="R28" s="68"/>
      <c r="S28" s="68"/>
      <c r="T28" s="68"/>
      <c r="U28" s="68"/>
      <c r="V28" s="68"/>
      <c r="W28" s="68"/>
      <c r="X28" s="68"/>
      <c r="Y28" s="68"/>
      <c r="Z28" s="26" t="s">
        <v>3</v>
      </c>
      <c r="AA28" s="74">
        <f>AA21-AA25-AA26-AA27</f>
        <v>3943.00117</v>
      </c>
      <c r="AB28" s="74"/>
      <c r="AC28" s="74"/>
      <c r="AD28" s="75"/>
    </row>
    <row r="29" spans="1:30" ht="12" customHeight="1">
      <c r="A29" s="64" t="s">
        <v>48</v>
      </c>
      <c r="B29" s="46"/>
      <c r="C29" s="46"/>
      <c r="D29" s="46"/>
      <c r="E29" s="46"/>
      <c r="F29" s="46"/>
      <c r="G29" s="46"/>
      <c r="H29" s="46"/>
      <c r="I29" s="46"/>
      <c r="J29" s="46"/>
      <c r="K29" s="2" t="s">
        <v>3</v>
      </c>
      <c r="L29" s="80">
        <f>IF(L27=0,0,IF(L27=15,Tabelas!D11,IF(L27=27.5,Tabelas!D12)))</f>
        <v>548.82</v>
      </c>
      <c r="M29" s="80"/>
      <c r="N29" s="80"/>
      <c r="O29" s="81"/>
      <c r="Q29" s="28"/>
      <c r="R29" s="29"/>
      <c r="S29" s="29"/>
      <c r="T29" s="29"/>
      <c r="U29" s="29"/>
      <c r="V29" s="29"/>
      <c r="W29" s="29"/>
      <c r="X29" s="29"/>
      <c r="Y29" s="29"/>
      <c r="Z29" s="20"/>
      <c r="AA29" s="30"/>
      <c r="AB29" s="30"/>
      <c r="AC29" s="30"/>
      <c r="AD29" s="31"/>
    </row>
    <row r="30" spans="1:30" ht="12" customHeight="1">
      <c r="A30" s="67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26" t="s">
        <v>3</v>
      </c>
      <c r="L30" s="74">
        <f>L28-L29</f>
        <v>738.6280300000002</v>
      </c>
      <c r="M30" s="74"/>
      <c r="N30" s="74"/>
      <c r="O30" s="75"/>
      <c r="Q30" s="51" t="s">
        <v>22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</row>
    <row r="31" spans="1:30" ht="3.75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Q31" s="3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4"/>
    </row>
    <row r="32" spans="1:30" ht="12.75">
      <c r="A32" s="54" t="s">
        <v>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Q32" s="4" t="s">
        <v>25</v>
      </c>
      <c r="R32" s="33"/>
      <c r="S32" s="142" t="s">
        <v>55</v>
      </c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/>
    </row>
    <row r="33" spans="1:30" ht="12.75">
      <c r="A33" s="35" t="s">
        <v>17</v>
      </c>
      <c r="B33" s="2"/>
      <c r="C33" s="2"/>
      <c r="D33" s="2"/>
      <c r="E33" s="144" t="s">
        <v>57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5"/>
      <c r="Q33" s="4" t="s">
        <v>26</v>
      </c>
      <c r="R33" s="5"/>
      <c r="S33" s="146">
        <v>30042007</v>
      </c>
      <c r="T33" s="146"/>
      <c r="U33" s="146"/>
      <c r="V33" s="146"/>
      <c r="W33" s="2" t="s">
        <v>39</v>
      </c>
      <c r="X33" s="36"/>
      <c r="Y33" s="36"/>
      <c r="Z33" s="5"/>
      <c r="AA33" s="147" t="s">
        <v>56</v>
      </c>
      <c r="AB33" s="147"/>
      <c r="AC33" s="147"/>
      <c r="AD33" s="148"/>
    </row>
    <row r="34" spans="1:30" ht="12.75">
      <c r="A34" s="35" t="s">
        <v>18</v>
      </c>
      <c r="B34" s="2"/>
      <c r="C34" s="2"/>
      <c r="D34" s="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39"/>
      <c r="Q34" s="22"/>
      <c r="R34" s="5"/>
      <c r="S34" s="36"/>
      <c r="T34" s="36"/>
      <c r="V34" s="36"/>
      <c r="W34" s="36"/>
      <c r="X34" s="36"/>
      <c r="Y34" s="36"/>
      <c r="AA34" s="36"/>
      <c r="AB34" s="36"/>
      <c r="AC34" s="36"/>
      <c r="AD34" s="37"/>
    </row>
    <row r="35" spans="1:30" ht="12.75">
      <c r="A35" s="35" t="s">
        <v>19</v>
      </c>
      <c r="B35" s="2"/>
      <c r="C35" s="2"/>
      <c r="D35" s="2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39"/>
      <c r="Q35" s="4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37"/>
    </row>
    <row r="36" spans="1:30" ht="12.75">
      <c r="A36" s="35" t="s">
        <v>7</v>
      </c>
      <c r="B36" s="2"/>
      <c r="C36" s="2"/>
      <c r="D36" s="2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39"/>
      <c r="Q36" s="22"/>
      <c r="R36" s="50" t="s">
        <v>24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38"/>
    </row>
    <row r="37" spans="1:30" ht="12.75">
      <c r="A37" s="35" t="s">
        <v>23</v>
      </c>
      <c r="B37" s="2"/>
      <c r="C37" s="2"/>
      <c r="D37" s="2"/>
      <c r="E37" s="138"/>
      <c r="F37" s="124"/>
      <c r="G37" s="124"/>
      <c r="H37" s="124"/>
      <c r="I37" s="124"/>
      <c r="J37" s="124"/>
      <c r="K37" s="124"/>
      <c r="L37" s="124"/>
      <c r="M37" s="124"/>
      <c r="N37" s="124"/>
      <c r="O37" s="139"/>
      <c r="Q37" s="35" t="s">
        <v>38</v>
      </c>
      <c r="X37" s="140" t="s">
        <v>55</v>
      </c>
      <c r="Y37" s="140"/>
      <c r="Z37" s="140"/>
      <c r="AA37" s="140"/>
      <c r="AB37" s="140"/>
      <c r="AC37" s="140"/>
      <c r="AD37" s="141"/>
    </row>
    <row r="38" spans="1:30" ht="3.75" customHeight="1">
      <c r="A38" s="19">
        <v>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39"/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1"/>
    </row>
    <row r="39" ht="12.75" customHeight="1">
      <c r="A39" s="14" t="s">
        <v>52</v>
      </c>
    </row>
    <row r="40" ht="12.75" customHeight="1"/>
    <row r="41" spans="1:30" ht="9.75" customHeight="1">
      <c r="A41" s="40"/>
      <c r="AD41" s="40"/>
    </row>
    <row r="42" spans="1:30" ht="12.75" customHeight="1">
      <c r="A42" s="41"/>
      <c r="AD42" s="41"/>
    </row>
    <row r="43" ht="12.75" customHeight="1"/>
    <row r="44" spans="1:30" ht="3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8"/>
    </row>
    <row r="45" spans="1:30" ht="24" customHeight="1">
      <c r="A45" s="106" t="s">
        <v>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8"/>
    </row>
    <row r="46" spans="1:30" ht="3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1"/>
    </row>
    <row r="47" spans="1:30" ht="3.7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8"/>
    </row>
    <row r="48" spans="1:30" ht="12" customHeight="1">
      <c r="A48" s="64" t="s">
        <v>1</v>
      </c>
      <c r="B48" s="46"/>
      <c r="C48" s="46"/>
      <c r="D48" s="46"/>
      <c r="E48" s="46"/>
      <c r="F48" s="46"/>
      <c r="G48" s="46"/>
      <c r="H48" s="68" t="str">
        <f>H7</f>
        <v>EMPRESA MODELO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110" t="s">
        <v>50</v>
      </c>
      <c r="AB48" s="110"/>
      <c r="AC48" s="110"/>
      <c r="AD48" s="111"/>
    </row>
    <row r="49" spans="1:30" ht="12" customHeight="1">
      <c r="A49" s="4" t="s">
        <v>0</v>
      </c>
      <c r="B49" s="5"/>
      <c r="C49" s="5"/>
      <c r="D49" s="5"/>
      <c r="E49" s="5"/>
      <c r="F49" s="5"/>
      <c r="G49" s="5"/>
      <c r="H49" s="125">
        <f>H8</f>
        <v>0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2"/>
      <c r="U49" s="72" t="s">
        <v>11</v>
      </c>
      <c r="V49" s="72"/>
      <c r="W49" s="72"/>
      <c r="X49" s="72"/>
      <c r="Y49" s="72"/>
      <c r="Z49" s="72"/>
      <c r="AA49" s="126">
        <f>AA8</f>
        <v>42007</v>
      </c>
      <c r="AB49" s="126"/>
      <c r="AC49" s="126"/>
      <c r="AD49" s="127"/>
    </row>
    <row r="50" spans="1:30" ht="3.7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1"/>
    </row>
    <row r="51" spans="1:30" ht="3.7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8"/>
    </row>
    <row r="52" spans="1:30" ht="12" customHeight="1">
      <c r="A52" s="101" t="s">
        <v>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92" t="str">
        <f>T11</f>
        <v>CONTABILIDADE DO MÊS</v>
      </c>
      <c r="U52" s="92"/>
      <c r="V52" s="92"/>
      <c r="W52" s="92"/>
      <c r="X52" s="92"/>
      <c r="Y52" s="92"/>
      <c r="Z52" s="92"/>
      <c r="AA52" s="92"/>
      <c r="AB52" s="92"/>
      <c r="AC52" s="92"/>
      <c r="AD52" s="103"/>
    </row>
    <row r="53" spans="1:30" ht="12" customHeight="1">
      <c r="A53" s="91">
        <f>A12</f>
        <v>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2"/>
      <c r="V53" s="2"/>
      <c r="W53" s="2"/>
      <c r="X53" s="2"/>
      <c r="Y53" s="1" t="s">
        <v>8</v>
      </c>
      <c r="Z53" s="2" t="s">
        <v>3</v>
      </c>
      <c r="AA53" s="104">
        <f>AA69</f>
        <v>3943.00117</v>
      </c>
      <c r="AB53" s="104"/>
      <c r="AC53" s="104"/>
      <c r="AD53" s="105"/>
    </row>
    <row r="54" spans="1:30" ht="12" customHeight="1">
      <c r="A54" s="97">
        <f>A13</f>
        <v>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ht="3.75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1"/>
    </row>
    <row r="56" spans="1:30" ht="12.75">
      <c r="A56" s="98" t="s">
        <v>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100"/>
      <c r="Q56" s="98" t="s">
        <v>13</v>
      </c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</row>
    <row r="57" spans="1:30" ht="3.75" customHeight="1">
      <c r="A57" s="2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Q57" s="2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3"/>
    </row>
    <row r="58" spans="1:30" ht="12" customHeight="1">
      <c r="A58" s="64" t="s">
        <v>40</v>
      </c>
      <c r="B58" s="46"/>
      <c r="C58" s="46"/>
      <c r="D58" s="46"/>
      <c r="E58" s="46"/>
      <c r="F58" s="46"/>
      <c r="G58" s="46"/>
      <c r="H58" s="46"/>
      <c r="I58" s="46"/>
      <c r="J58" s="46"/>
      <c r="K58" s="2" t="s">
        <v>3</v>
      </c>
      <c r="L58" s="76">
        <f>L17</f>
        <v>0</v>
      </c>
      <c r="M58" s="76"/>
      <c r="N58" s="76"/>
      <c r="O58" s="77"/>
      <c r="Q58" s="64" t="s">
        <v>49</v>
      </c>
      <c r="R58" s="46"/>
      <c r="S58" s="46"/>
      <c r="T58" s="46"/>
      <c r="U58" s="46"/>
      <c r="V58" s="46"/>
      <c r="W58" s="46"/>
      <c r="X58" s="46"/>
      <c r="Y58" s="46"/>
      <c r="Z58" s="2" t="s">
        <v>3</v>
      </c>
      <c r="AA58" s="76">
        <f>AA17</f>
        <v>5000</v>
      </c>
      <c r="AB58" s="76"/>
      <c r="AC58" s="76"/>
      <c r="AD58" s="77"/>
    </row>
    <row r="59" spans="1:30" ht="12" customHeight="1">
      <c r="A59" s="64">
        <f>A18</f>
        <v>0</v>
      </c>
      <c r="B59" s="46"/>
      <c r="C59" s="46"/>
      <c r="D59" s="46"/>
      <c r="E59" s="46"/>
      <c r="F59" s="46"/>
      <c r="G59" s="46"/>
      <c r="H59" s="46"/>
      <c r="I59" s="46"/>
      <c r="J59" s="46"/>
      <c r="K59" s="2" t="s">
        <v>3</v>
      </c>
      <c r="L59" s="76">
        <f>L18</f>
        <v>0</v>
      </c>
      <c r="M59" s="76"/>
      <c r="N59" s="76"/>
      <c r="O59" s="77"/>
      <c r="Q59" s="64">
        <f>Q18</f>
        <v>0</v>
      </c>
      <c r="R59" s="46"/>
      <c r="S59" s="46"/>
      <c r="T59" s="46"/>
      <c r="U59" s="46"/>
      <c r="V59" s="46"/>
      <c r="W59" s="46"/>
      <c r="X59" s="46"/>
      <c r="Y59" s="46"/>
      <c r="Z59" s="2" t="s">
        <v>3</v>
      </c>
      <c r="AA59" s="76">
        <f>AA18</f>
        <v>0</v>
      </c>
      <c r="AB59" s="76"/>
      <c r="AC59" s="76"/>
      <c r="AD59" s="77"/>
    </row>
    <row r="60" spans="1:30" ht="12" customHeight="1">
      <c r="A60" s="19" t="s">
        <v>12</v>
      </c>
      <c r="B60" s="20"/>
      <c r="C60" s="20"/>
      <c r="D60" s="20"/>
      <c r="E60" s="25">
        <f>E19</f>
        <v>0</v>
      </c>
      <c r="F60" s="25" t="s">
        <v>14</v>
      </c>
      <c r="G60" s="20" t="s">
        <v>3</v>
      </c>
      <c r="H60" s="65">
        <f>H19</f>
        <v>137.99</v>
      </c>
      <c r="I60" s="65"/>
      <c r="J60" s="65"/>
      <c r="K60" s="20" t="s">
        <v>3</v>
      </c>
      <c r="L60" s="80">
        <f>L19</f>
        <v>0</v>
      </c>
      <c r="M60" s="80"/>
      <c r="N60" s="80"/>
      <c r="O60" s="81"/>
      <c r="Q60" s="64">
        <f>Q19</f>
        <v>0</v>
      </c>
      <c r="R60" s="46"/>
      <c r="S60" s="46"/>
      <c r="T60" s="46"/>
      <c r="U60" s="46"/>
      <c r="V60" s="46"/>
      <c r="W60" s="46"/>
      <c r="X60" s="46"/>
      <c r="Y60" s="46"/>
      <c r="Z60" s="2" t="s">
        <v>3</v>
      </c>
      <c r="AA60" s="76">
        <f>AA19</f>
        <v>0</v>
      </c>
      <c r="AB60" s="76"/>
      <c r="AC60" s="76"/>
      <c r="AD60" s="77"/>
    </row>
    <row r="61" spans="1:30" ht="12" customHeight="1">
      <c r="A61" s="84" t="s">
        <v>15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6"/>
      <c r="Q61" s="91">
        <f>Q20</f>
        <v>0</v>
      </c>
      <c r="R61" s="92"/>
      <c r="S61" s="92"/>
      <c r="T61" s="92"/>
      <c r="U61" s="92"/>
      <c r="V61" s="92"/>
      <c r="W61" s="92"/>
      <c r="X61" s="92"/>
      <c r="Y61" s="92"/>
      <c r="Z61" s="2" t="s">
        <v>3</v>
      </c>
      <c r="AA61" s="93">
        <f>AA20</f>
        <v>0</v>
      </c>
      <c r="AB61" s="93"/>
      <c r="AC61" s="93"/>
      <c r="AD61" s="94"/>
    </row>
    <row r="62" spans="1:30" ht="12" customHeight="1">
      <c r="A62" s="64" t="s">
        <v>41</v>
      </c>
      <c r="B62" s="46"/>
      <c r="C62" s="46"/>
      <c r="D62" s="46"/>
      <c r="E62" s="46"/>
      <c r="F62" s="46"/>
      <c r="G62" s="46"/>
      <c r="H62" s="46"/>
      <c r="I62" s="46"/>
      <c r="J62" s="46"/>
      <c r="K62" s="2" t="s">
        <v>3</v>
      </c>
      <c r="L62" s="82">
        <f>L21</f>
        <v>2894.28</v>
      </c>
      <c r="M62" s="82"/>
      <c r="N62" s="82"/>
      <c r="O62" s="83"/>
      <c r="Q62" s="67" t="s">
        <v>43</v>
      </c>
      <c r="R62" s="68"/>
      <c r="S62" s="68"/>
      <c r="T62" s="68"/>
      <c r="U62" s="68"/>
      <c r="V62" s="68"/>
      <c r="W62" s="68"/>
      <c r="X62" s="68"/>
      <c r="Y62" s="68"/>
      <c r="Z62" s="26" t="s">
        <v>3</v>
      </c>
      <c r="AA62" s="95">
        <f>AA21</f>
        <v>5000</v>
      </c>
      <c r="AB62" s="95"/>
      <c r="AC62" s="95"/>
      <c r="AD62" s="96"/>
    </row>
    <row r="63" spans="1:30" ht="12" customHeight="1">
      <c r="A63" s="64" t="s">
        <v>42</v>
      </c>
      <c r="B63" s="46"/>
      <c r="C63" s="46"/>
      <c r="D63" s="46"/>
      <c r="E63" s="46"/>
      <c r="F63" s="46"/>
      <c r="G63" s="46"/>
      <c r="H63" s="46"/>
      <c r="I63" s="46"/>
      <c r="J63" s="46"/>
      <c r="K63" s="2" t="s">
        <v>4</v>
      </c>
      <c r="L63" s="89">
        <f>L22</f>
        <v>11</v>
      </c>
      <c r="M63" s="89"/>
      <c r="N63" s="89"/>
      <c r="O63" s="90"/>
      <c r="Q63" s="2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3"/>
    </row>
    <row r="64" spans="1:30" ht="12" customHeight="1">
      <c r="A64" s="67" t="s">
        <v>47</v>
      </c>
      <c r="B64" s="68"/>
      <c r="C64" s="68"/>
      <c r="D64" s="68"/>
      <c r="E64" s="68"/>
      <c r="F64" s="68"/>
      <c r="G64" s="68"/>
      <c r="H64" s="68"/>
      <c r="I64" s="68"/>
      <c r="J64" s="68"/>
      <c r="K64" s="26" t="s">
        <v>3</v>
      </c>
      <c r="L64" s="69">
        <f>L23</f>
        <v>318.37080000000003</v>
      </c>
      <c r="M64" s="69"/>
      <c r="N64" s="69"/>
      <c r="O64" s="70"/>
      <c r="Q64" s="51" t="s">
        <v>20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</row>
    <row r="65" spans="1:30" ht="3.75" customHeight="1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Q65" s="2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3"/>
    </row>
    <row r="66" spans="1:30" ht="12" customHeight="1">
      <c r="A66" s="84" t="s">
        <v>16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6"/>
      <c r="Q66" s="78" t="s">
        <v>45</v>
      </c>
      <c r="R66" s="79"/>
      <c r="S66" s="79"/>
      <c r="T66" s="79"/>
      <c r="U66" s="79"/>
      <c r="V66" s="79"/>
      <c r="W66" s="79"/>
      <c r="X66" s="79"/>
      <c r="Y66" s="79"/>
      <c r="Z66" s="2" t="s">
        <v>3</v>
      </c>
      <c r="AA66" s="87">
        <f>AA25</f>
        <v>318.37080000000003</v>
      </c>
      <c r="AB66" s="87"/>
      <c r="AC66" s="87"/>
      <c r="AD66" s="88"/>
    </row>
    <row r="67" spans="1:30" ht="12" customHeight="1">
      <c r="A67" s="64" t="s">
        <v>41</v>
      </c>
      <c r="B67" s="46"/>
      <c r="C67" s="46"/>
      <c r="D67" s="46"/>
      <c r="E67" s="46"/>
      <c r="F67" s="46"/>
      <c r="G67" s="46"/>
      <c r="H67" s="46"/>
      <c r="I67" s="46"/>
      <c r="J67" s="46"/>
      <c r="K67" s="2" t="s">
        <v>3</v>
      </c>
      <c r="L67" s="82">
        <f>L26</f>
        <v>4681.6292</v>
      </c>
      <c r="M67" s="82"/>
      <c r="N67" s="82"/>
      <c r="O67" s="83"/>
      <c r="Q67" s="78" t="s">
        <v>21</v>
      </c>
      <c r="R67" s="79"/>
      <c r="S67" s="79"/>
      <c r="T67" s="79"/>
      <c r="U67" s="79"/>
      <c r="V67" s="79"/>
      <c r="W67" s="79"/>
      <c r="X67" s="42">
        <f>X26</f>
        <v>0</v>
      </c>
      <c r="Y67" s="5" t="s">
        <v>4</v>
      </c>
      <c r="Z67" s="2" t="s">
        <v>3</v>
      </c>
      <c r="AA67" s="76">
        <f>AA26</f>
        <v>0</v>
      </c>
      <c r="AB67" s="76"/>
      <c r="AC67" s="76"/>
      <c r="AD67" s="77"/>
    </row>
    <row r="68" spans="1:30" ht="12" customHeight="1">
      <c r="A68" s="64" t="s">
        <v>42</v>
      </c>
      <c r="B68" s="46"/>
      <c r="C68" s="46"/>
      <c r="D68" s="46"/>
      <c r="E68" s="46"/>
      <c r="F68" s="46"/>
      <c r="G68" s="46"/>
      <c r="H68" s="46"/>
      <c r="I68" s="46"/>
      <c r="J68" s="46"/>
      <c r="K68" s="2" t="s">
        <v>4</v>
      </c>
      <c r="L68" s="76">
        <f>L27</f>
        <v>27.5</v>
      </c>
      <c r="M68" s="76"/>
      <c r="N68" s="76"/>
      <c r="O68" s="77"/>
      <c r="Q68" s="78" t="s">
        <v>46</v>
      </c>
      <c r="R68" s="79"/>
      <c r="S68" s="79"/>
      <c r="T68" s="79"/>
      <c r="U68" s="79"/>
      <c r="V68" s="79"/>
      <c r="W68" s="79"/>
      <c r="X68" s="79"/>
      <c r="Y68" s="79"/>
      <c r="Z68" s="2" t="s">
        <v>3</v>
      </c>
      <c r="AA68" s="80">
        <f>AA27</f>
        <v>738.6280300000002</v>
      </c>
      <c r="AB68" s="80"/>
      <c r="AC68" s="80"/>
      <c r="AD68" s="81"/>
    </row>
    <row r="69" spans="1:30" ht="12" customHeight="1">
      <c r="A69" s="64" t="s">
        <v>51</v>
      </c>
      <c r="B69" s="46"/>
      <c r="C69" s="46"/>
      <c r="D69" s="46"/>
      <c r="E69" s="46"/>
      <c r="F69" s="46"/>
      <c r="G69" s="46"/>
      <c r="H69" s="46"/>
      <c r="I69" s="46"/>
      <c r="J69" s="46"/>
      <c r="K69" s="2" t="s">
        <v>3</v>
      </c>
      <c r="L69" s="71">
        <f>L28</f>
        <v>1287.4480300000002</v>
      </c>
      <c r="M69" s="72"/>
      <c r="N69" s="72"/>
      <c r="O69" s="73"/>
      <c r="Q69" s="67" t="s">
        <v>44</v>
      </c>
      <c r="R69" s="68"/>
      <c r="S69" s="68"/>
      <c r="T69" s="68"/>
      <c r="U69" s="68"/>
      <c r="V69" s="68"/>
      <c r="W69" s="68"/>
      <c r="X69" s="68"/>
      <c r="Y69" s="68"/>
      <c r="Z69" s="26" t="s">
        <v>3</v>
      </c>
      <c r="AA69" s="74">
        <f>AA28</f>
        <v>3943.00117</v>
      </c>
      <c r="AB69" s="74"/>
      <c r="AC69" s="74"/>
      <c r="AD69" s="75"/>
    </row>
    <row r="70" spans="1:30" ht="12" customHeight="1">
      <c r="A70" s="64" t="s">
        <v>48</v>
      </c>
      <c r="B70" s="46"/>
      <c r="C70" s="46"/>
      <c r="D70" s="46"/>
      <c r="E70" s="46"/>
      <c r="F70" s="46"/>
      <c r="G70" s="46"/>
      <c r="H70" s="46"/>
      <c r="I70" s="46"/>
      <c r="J70" s="46"/>
      <c r="K70" s="2" t="s">
        <v>3</v>
      </c>
      <c r="L70" s="65">
        <f>L29</f>
        <v>548.82</v>
      </c>
      <c r="M70" s="65"/>
      <c r="N70" s="65"/>
      <c r="O70" s="66"/>
      <c r="Q70" s="28"/>
      <c r="R70" s="29"/>
      <c r="S70" s="29"/>
      <c r="T70" s="29"/>
      <c r="U70" s="29"/>
      <c r="V70" s="29"/>
      <c r="W70" s="29"/>
      <c r="X70" s="29"/>
      <c r="Y70" s="29"/>
      <c r="Z70" s="20"/>
      <c r="AA70" s="30"/>
      <c r="AB70" s="30"/>
      <c r="AC70" s="30"/>
      <c r="AD70" s="31"/>
    </row>
    <row r="71" spans="1:30" ht="12" customHeight="1">
      <c r="A71" s="67" t="s">
        <v>47</v>
      </c>
      <c r="B71" s="68"/>
      <c r="C71" s="68"/>
      <c r="D71" s="68"/>
      <c r="E71" s="68"/>
      <c r="F71" s="68"/>
      <c r="G71" s="68"/>
      <c r="H71" s="68"/>
      <c r="I71" s="68"/>
      <c r="J71" s="68"/>
      <c r="K71" s="26" t="s">
        <v>3</v>
      </c>
      <c r="L71" s="69">
        <f>L30</f>
        <v>738.6280300000002</v>
      </c>
      <c r="M71" s="69"/>
      <c r="N71" s="69"/>
      <c r="O71" s="70"/>
      <c r="Q71" s="51" t="s">
        <v>22</v>
      </c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</row>
    <row r="72" spans="1:30" ht="3.75" customHeight="1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Q72" s="32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4"/>
    </row>
    <row r="73" spans="1:30" ht="12.75">
      <c r="A73" s="54" t="s">
        <v>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6"/>
      <c r="Q73" s="4" t="s">
        <v>25</v>
      </c>
      <c r="R73" s="33"/>
      <c r="S73" s="57" t="str">
        <f>S32</f>
        <v>Linhares/ES</v>
      </c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8"/>
    </row>
    <row r="74" spans="1:30" ht="12.75">
      <c r="A74" s="35" t="s">
        <v>17</v>
      </c>
      <c r="B74" s="2"/>
      <c r="C74" s="2"/>
      <c r="D74" s="2"/>
      <c r="E74" s="59" t="str">
        <f>E33</f>
        <v>JOÃO BATISTA GONÇALVES</v>
      </c>
      <c r="F74" s="59"/>
      <c r="G74" s="59"/>
      <c r="H74" s="59"/>
      <c r="I74" s="59"/>
      <c r="J74" s="59"/>
      <c r="K74" s="59"/>
      <c r="L74" s="59"/>
      <c r="M74" s="59"/>
      <c r="N74" s="59"/>
      <c r="O74" s="60"/>
      <c r="Q74" s="4" t="s">
        <v>26</v>
      </c>
      <c r="R74" s="5"/>
      <c r="S74" s="61">
        <f>S33</f>
        <v>30042007</v>
      </c>
      <c r="T74" s="61"/>
      <c r="U74" s="61"/>
      <c r="V74" s="61"/>
      <c r="W74" s="2" t="s">
        <v>39</v>
      </c>
      <c r="X74" s="36"/>
      <c r="Y74" s="36"/>
      <c r="Z74" s="5"/>
      <c r="AA74" s="62" t="str">
        <f>AA33</f>
        <v>Abril/2007</v>
      </c>
      <c r="AB74" s="62"/>
      <c r="AC74" s="62"/>
      <c r="AD74" s="63"/>
    </row>
    <row r="75" spans="1:30" ht="12.75">
      <c r="A75" s="35" t="s">
        <v>18</v>
      </c>
      <c r="B75" s="2"/>
      <c r="C75" s="2"/>
      <c r="D75" s="2"/>
      <c r="E75" s="46">
        <f>E34</f>
        <v>0</v>
      </c>
      <c r="F75" s="46"/>
      <c r="G75" s="46"/>
      <c r="H75" s="46"/>
      <c r="I75" s="46"/>
      <c r="J75" s="46"/>
      <c r="K75" s="46"/>
      <c r="L75" s="46"/>
      <c r="M75" s="46"/>
      <c r="N75" s="46"/>
      <c r="O75" s="47"/>
      <c r="Q75" s="22"/>
      <c r="R75" s="5"/>
      <c r="S75" s="36"/>
      <c r="T75" s="36"/>
      <c r="V75" s="36"/>
      <c r="W75" s="36"/>
      <c r="X75" s="36"/>
      <c r="Y75" s="36"/>
      <c r="AA75" s="36"/>
      <c r="AB75" s="36"/>
      <c r="AC75" s="36"/>
      <c r="AD75" s="37"/>
    </row>
    <row r="76" spans="1:30" ht="12.75">
      <c r="A76" s="35" t="s">
        <v>19</v>
      </c>
      <c r="B76" s="2"/>
      <c r="C76" s="2"/>
      <c r="D76" s="2"/>
      <c r="E76" s="46">
        <f>E35</f>
        <v>0</v>
      </c>
      <c r="F76" s="46"/>
      <c r="G76" s="46"/>
      <c r="H76" s="46"/>
      <c r="I76" s="46"/>
      <c r="J76" s="46"/>
      <c r="K76" s="46"/>
      <c r="L76" s="46"/>
      <c r="M76" s="46"/>
      <c r="N76" s="46"/>
      <c r="O76" s="47"/>
      <c r="Q76" s="4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37"/>
    </row>
    <row r="77" spans="1:30" ht="12.75">
      <c r="A77" s="35" t="s">
        <v>7</v>
      </c>
      <c r="B77" s="2"/>
      <c r="C77" s="2"/>
      <c r="D77" s="2"/>
      <c r="E77" s="46">
        <f>E36</f>
        <v>0</v>
      </c>
      <c r="F77" s="46"/>
      <c r="G77" s="46"/>
      <c r="H77" s="46"/>
      <c r="I77" s="46"/>
      <c r="J77" s="46"/>
      <c r="K77" s="46"/>
      <c r="L77" s="46"/>
      <c r="M77" s="46"/>
      <c r="N77" s="46"/>
      <c r="O77" s="47"/>
      <c r="Q77" s="22"/>
      <c r="R77" s="50" t="s">
        <v>24</v>
      </c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38"/>
    </row>
    <row r="78" spans="1:30" ht="12.75">
      <c r="A78" s="35" t="s">
        <v>23</v>
      </c>
      <c r="B78" s="2"/>
      <c r="C78" s="2"/>
      <c r="D78" s="2"/>
      <c r="E78" s="45">
        <f>E37</f>
        <v>0</v>
      </c>
      <c r="F78" s="46"/>
      <c r="G78" s="46"/>
      <c r="H78" s="46"/>
      <c r="I78" s="46"/>
      <c r="J78" s="46"/>
      <c r="K78" s="46"/>
      <c r="L78" s="46"/>
      <c r="M78" s="46"/>
      <c r="N78" s="46"/>
      <c r="O78" s="47"/>
      <c r="Q78" s="35" t="s">
        <v>38</v>
      </c>
      <c r="X78" s="44" t="str">
        <f>X37</f>
        <v>Linhares/ES</v>
      </c>
      <c r="Y78" s="44"/>
      <c r="Z78" s="44"/>
      <c r="AA78" s="44"/>
      <c r="AB78" s="44"/>
      <c r="AC78" s="44"/>
      <c r="AD78" s="48"/>
    </row>
    <row r="79" spans="1:30" ht="3.75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39"/>
      <c r="Q79" s="19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1"/>
    </row>
    <row r="80" ht="12.75">
      <c r="A80" s="14" t="s">
        <v>52</v>
      </c>
    </row>
  </sheetData>
  <sheetProtection password="CDA4" sheet="1" objects="1" scenarios="1"/>
  <mergeCells count="140">
    <mergeCell ref="A45:AD45"/>
    <mergeCell ref="A48:G48"/>
    <mergeCell ref="H48:Z48"/>
    <mergeCell ref="AA48:AD48"/>
    <mergeCell ref="Q19:Y19"/>
    <mergeCell ref="E35:O35"/>
    <mergeCell ref="E36:O36"/>
    <mergeCell ref="A29:J29"/>
    <mergeCell ref="L29:O29"/>
    <mergeCell ref="A30:J30"/>
    <mergeCell ref="L30:O30"/>
    <mergeCell ref="Q30:AD30"/>
    <mergeCell ref="A28:J28"/>
    <mergeCell ref="L28:O28"/>
    <mergeCell ref="E37:O37"/>
    <mergeCell ref="X37:AD37"/>
    <mergeCell ref="S32:AD32"/>
    <mergeCell ref="E33:O33"/>
    <mergeCell ref="E34:O34"/>
    <mergeCell ref="S33:V33"/>
    <mergeCell ref="AA33:AD33"/>
    <mergeCell ref="R36:AC36"/>
    <mergeCell ref="R35:AC35"/>
    <mergeCell ref="A32:O32"/>
    <mergeCell ref="Q28:Y28"/>
    <mergeCell ref="AA28:AD28"/>
    <mergeCell ref="A27:J27"/>
    <mergeCell ref="L27:O27"/>
    <mergeCell ref="AA27:AD27"/>
    <mergeCell ref="Q27:Y27"/>
    <mergeCell ref="A26:J26"/>
    <mergeCell ref="L26:O26"/>
    <mergeCell ref="L21:O21"/>
    <mergeCell ref="Q21:Y21"/>
    <mergeCell ref="A22:J22"/>
    <mergeCell ref="L22:O22"/>
    <mergeCell ref="A23:J23"/>
    <mergeCell ref="L23:O23"/>
    <mergeCell ref="Q25:Y25"/>
    <mergeCell ref="A25:O25"/>
    <mergeCell ref="AA21:AD21"/>
    <mergeCell ref="Q26:W26"/>
    <mergeCell ref="Q23:AD23"/>
    <mergeCell ref="AA26:AD26"/>
    <mergeCell ref="AA25:AD25"/>
    <mergeCell ref="H19:J19"/>
    <mergeCell ref="L19:O19"/>
    <mergeCell ref="AA19:AD19"/>
    <mergeCell ref="H49:S49"/>
    <mergeCell ref="U49:Z49"/>
    <mergeCell ref="AA49:AD49"/>
    <mergeCell ref="A20:O20"/>
    <mergeCell ref="Q20:Y20"/>
    <mergeCell ref="AA20:AD20"/>
    <mergeCell ref="A21:J21"/>
    <mergeCell ref="A18:J18"/>
    <mergeCell ref="L18:O18"/>
    <mergeCell ref="Q18:Y18"/>
    <mergeCell ref="AA18:AD18"/>
    <mergeCell ref="A13:AD13"/>
    <mergeCell ref="A15:O15"/>
    <mergeCell ref="Q15:AD15"/>
    <mergeCell ref="A17:J17"/>
    <mergeCell ref="L17:O17"/>
    <mergeCell ref="Q17:Y17"/>
    <mergeCell ref="AA17:AD17"/>
    <mergeCell ref="U8:Z8"/>
    <mergeCell ref="AA8:AD8"/>
    <mergeCell ref="H8:S8"/>
    <mergeCell ref="A12:T12"/>
    <mergeCell ref="AA12:AD12"/>
    <mergeCell ref="T11:AD11"/>
    <mergeCell ref="A11:S11"/>
    <mergeCell ref="A4:AD4"/>
    <mergeCell ref="A7:G7"/>
    <mergeCell ref="H7:Z7"/>
    <mergeCell ref="AA7:AD7"/>
    <mergeCell ref="A52:S52"/>
    <mergeCell ref="T52:AD52"/>
    <mergeCell ref="A53:T53"/>
    <mergeCell ref="AA53:AD53"/>
    <mergeCell ref="A54:AD54"/>
    <mergeCell ref="A56:O56"/>
    <mergeCell ref="Q56:AD56"/>
    <mergeCell ref="A58:J58"/>
    <mergeCell ref="L58:O58"/>
    <mergeCell ref="Q58:Y58"/>
    <mergeCell ref="AA58:AD58"/>
    <mergeCell ref="A59:J59"/>
    <mergeCell ref="L59:O59"/>
    <mergeCell ref="Q59:Y59"/>
    <mergeCell ref="AA59:AD59"/>
    <mergeCell ref="H60:J60"/>
    <mergeCell ref="L60:O60"/>
    <mergeCell ref="Q60:Y60"/>
    <mergeCell ref="AA60:AD60"/>
    <mergeCell ref="A61:O61"/>
    <mergeCell ref="Q61:Y61"/>
    <mergeCell ref="AA61:AD61"/>
    <mergeCell ref="A62:J62"/>
    <mergeCell ref="L62:O62"/>
    <mergeCell ref="Q62:Y62"/>
    <mergeCell ref="AA62:AD62"/>
    <mergeCell ref="A63:J63"/>
    <mergeCell ref="L63:O63"/>
    <mergeCell ref="A64:J64"/>
    <mergeCell ref="L64:O64"/>
    <mergeCell ref="Q64:AD64"/>
    <mergeCell ref="A66:O66"/>
    <mergeCell ref="Q66:Y66"/>
    <mergeCell ref="AA66:AD66"/>
    <mergeCell ref="A67:J67"/>
    <mergeCell ref="L67:O67"/>
    <mergeCell ref="Q67:W67"/>
    <mergeCell ref="AA67:AD67"/>
    <mergeCell ref="A68:J68"/>
    <mergeCell ref="L68:O68"/>
    <mergeCell ref="Q68:Y68"/>
    <mergeCell ref="AA68:AD68"/>
    <mergeCell ref="A69:J69"/>
    <mergeCell ref="L69:O69"/>
    <mergeCell ref="Q69:Y69"/>
    <mergeCell ref="AA69:AD69"/>
    <mergeCell ref="A70:J70"/>
    <mergeCell ref="L70:O70"/>
    <mergeCell ref="A71:J71"/>
    <mergeCell ref="L71:O71"/>
    <mergeCell ref="Q71:AD71"/>
    <mergeCell ref="A73:O73"/>
    <mergeCell ref="S73:AD73"/>
    <mergeCell ref="E74:O74"/>
    <mergeCell ref="S74:V74"/>
    <mergeCell ref="AA74:AD74"/>
    <mergeCell ref="E78:O78"/>
    <mergeCell ref="X78:AD78"/>
    <mergeCell ref="E75:O75"/>
    <mergeCell ref="E76:O76"/>
    <mergeCell ref="R76:AC76"/>
    <mergeCell ref="E77:O77"/>
    <mergeCell ref="R77:AC77"/>
  </mergeCells>
  <printOptions horizontalCentered="1"/>
  <pageMargins left="0.5118110236220472" right="0.3149606299212598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6" sqref="F6"/>
    </sheetView>
  </sheetViews>
  <sheetFormatPr defaultColWidth="9.140625" defaultRowHeight="12.75"/>
  <cols>
    <col min="1" max="3" width="18.7109375" style="0" customWidth="1"/>
    <col min="4" max="4" width="18.7109375" style="3" customWidth="1"/>
    <col min="5" max="5" width="18.7109375" style="0" customWidth="1"/>
    <col min="6" max="6" width="18.7109375" style="3" customWidth="1"/>
    <col min="7" max="16384" width="18.7109375" style="0" customWidth="1"/>
  </cols>
  <sheetData>
    <row r="1" spans="1:4" ht="26.25" customHeight="1">
      <c r="A1" s="152" t="s">
        <v>37</v>
      </c>
      <c r="B1" s="153"/>
      <c r="C1" s="153"/>
      <c r="D1" s="154"/>
    </row>
    <row r="2" spans="1:4" ht="12.75">
      <c r="A2" s="155" t="s">
        <v>53</v>
      </c>
      <c r="B2" s="156"/>
      <c r="C2" s="156"/>
      <c r="D2" s="157"/>
    </row>
    <row r="3" spans="1:4" ht="12.75">
      <c r="A3" s="161" t="s">
        <v>54</v>
      </c>
      <c r="B3" s="162"/>
      <c r="C3" s="162"/>
      <c r="D3" s="163"/>
    </row>
    <row r="6" spans="1:4" ht="12.75">
      <c r="A6" s="158" t="s">
        <v>29</v>
      </c>
      <c r="B6" s="158"/>
      <c r="C6" s="158"/>
      <c r="D6" s="158"/>
    </row>
    <row r="7" spans="1:4" ht="12.75">
      <c r="A7" s="159" t="s">
        <v>62</v>
      </c>
      <c r="B7" s="159"/>
      <c r="C7" s="159"/>
      <c r="D7" s="159"/>
    </row>
    <row r="8" spans="1:4" ht="12.75">
      <c r="A8" s="160" t="s">
        <v>30</v>
      </c>
      <c r="B8" s="160"/>
      <c r="C8" s="160"/>
      <c r="D8" s="160"/>
    </row>
    <row r="9" spans="1:4" ht="12.75">
      <c r="A9" s="6" t="s">
        <v>27</v>
      </c>
      <c r="B9" s="6" t="s">
        <v>28</v>
      </c>
      <c r="C9" s="6" t="s">
        <v>34</v>
      </c>
      <c r="D9" s="10" t="s">
        <v>35</v>
      </c>
    </row>
    <row r="10" spans="1:4" ht="12.75">
      <c r="A10" s="7">
        <v>0</v>
      </c>
      <c r="B10" s="7">
        <v>1372.81</v>
      </c>
      <c r="C10" s="8" t="s">
        <v>31</v>
      </c>
      <c r="D10" s="9" t="s">
        <v>31</v>
      </c>
    </row>
    <row r="11" spans="1:4" ht="12.75">
      <c r="A11" s="7">
        <v>1372.82</v>
      </c>
      <c r="B11" s="7">
        <v>2743.25</v>
      </c>
      <c r="C11" s="8" t="s">
        <v>33</v>
      </c>
      <c r="D11" s="9">
        <v>205.92</v>
      </c>
    </row>
    <row r="12" spans="1:4" ht="12.75">
      <c r="A12" s="7">
        <v>2743.26</v>
      </c>
      <c r="B12" s="7">
        <v>999999999999</v>
      </c>
      <c r="C12" s="8" t="s">
        <v>32</v>
      </c>
      <c r="D12" s="9">
        <v>548.82</v>
      </c>
    </row>
    <row r="13" spans="1:4" ht="12.75">
      <c r="A13" s="160" t="s">
        <v>36</v>
      </c>
      <c r="B13" s="160"/>
      <c r="C13" s="160"/>
      <c r="D13" s="160"/>
    </row>
    <row r="14" spans="1:4" ht="21.75" customHeight="1">
      <c r="A14" s="164" t="s">
        <v>61</v>
      </c>
      <c r="B14" s="164"/>
      <c r="C14" s="164"/>
      <c r="D14" s="9">
        <v>137.99</v>
      </c>
    </row>
    <row r="15" spans="1:4" ht="12.75">
      <c r="A15" s="11"/>
      <c r="B15" s="11"/>
      <c r="C15" s="12"/>
      <c r="D15" s="13"/>
    </row>
    <row r="16" spans="1:4" ht="12.75">
      <c r="A16" s="11"/>
      <c r="B16" s="11"/>
      <c r="C16" s="12"/>
      <c r="D16" s="13"/>
    </row>
    <row r="17" spans="1:4" ht="12.75">
      <c r="A17" s="158" t="s">
        <v>29</v>
      </c>
      <c r="B17" s="158"/>
      <c r="C17" s="158"/>
      <c r="D17" s="158"/>
    </row>
    <row r="18" spans="1:4" ht="12.75">
      <c r="A18" s="159" t="s">
        <v>62</v>
      </c>
      <c r="B18" s="159"/>
      <c r="C18" s="159"/>
      <c r="D18" s="159"/>
    </row>
    <row r="19" spans="1:4" ht="12.75">
      <c r="A19" s="160" t="s">
        <v>30</v>
      </c>
      <c r="B19" s="160"/>
      <c r="C19" s="160"/>
      <c r="D19" s="160"/>
    </row>
    <row r="20" spans="1:4" ht="12.75">
      <c r="A20" s="6" t="s">
        <v>27</v>
      </c>
      <c r="B20" s="6" t="s">
        <v>28</v>
      </c>
      <c r="C20" s="165" t="s">
        <v>34</v>
      </c>
      <c r="D20" s="166"/>
    </row>
    <row r="21" spans="1:4" ht="12.75">
      <c r="A21" s="7"/>
      <c r="B21" s="7">
        <v>868.29</v>
      </c>
      <c r="C21" s="167">
        <v>8</v>
      </c>
      <c r="D21" s="168"/>
    </row>
    <row r="22" spans="1:4" ht="12.75">
      <c r="A22" s="7">
        <v>868.3</v>
      </c>
      <c r="B22" s="7">
        <v>1140</v>
      </c>
      <c r="C22" s="167">
        <v>9</v>
      </c>
      <c r="D22" s="168"/>
    </row>
    <row r="23" spans="1:4" ht="12.75">
      <c r="A23" s="7">
        <v>1140.01</v>
      </c>
      <c r="B23" s="7">
        <v>1447.14</v>
      </c>
      <c r="C23" s="167">
        <v>9</v>
      </c>
      <c r="D23" s="168"/>
    </row>
    <row r="24" spans="1:4" ht="12.75">
      <c r="A24" s="7">
        <v>1447.15</v>
      </c>
      <c r="B24" s="7">
        <v>2894.28</v>
      </c>
      <c r="C24" s="167">
        <v>11</v>
      </c>
      <c r="D24" s="168"/>
    </row>
    <row r="25" spans="1:4" ht="12.75">
      <c r="A25" s="11"/>
      <c r="B25" s="11"/>
      <c r="C25" s="12"/>
      <c r="D25" s="13"/>
    </row>
    <row r="27" spans="1:4" ht="21.75" customHeight="1">
      <c r="A27" s="149" t="s">
        <v>58</v>
      </c>
      <c r="B27" s="149"/>
      <c r="C27" s="149"/>
      <c r="D27" s="149"/>
    </row>
    <row r="28" spans="1:4" ht="18" customHeight="1">
      <c r="A28" s="150" t="s">
        <v>63</v>
      </c>
      <c r="B28" s="151"/>
      <c r="C28" s="151"/>
      <c r="D28" s="151"/>
    </row>
  </sheetData>
  <mergeCells count="18">
    <mergeCell ref="C21:D21"/>
    <mergeCell ref="C22:D22"/>
    <mergeCell ref="C24:D24"/>
    <mergeCell ref="C23:D23"/>
    <mergeCell ref="A17:D17"/>
    <mergeCell ref="A18:D18"/>
    <mergeCell ref="A19:D19"/>
    <mergeCell ref="C20:D20"/>
    <mergeCell ref="A27:D27"/>
    <mergeCell ref="A28:D28"/>
    <mergeCell ref="A1:D1"/>
    <mergeCell ref="A2:D2"/>
    <mergeCell ref="A6:D6"/>
    <mergeCell ref="A7:D7"/>
    <mergeCell ref="A8:D8"/>
    <mergeCell ref="A3:D3"/>
    <mergeCell ref="A13:D13"/>
    <mergeCell ref="A14:C14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JOÃO BATISTA - Contabilidade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ME</dc:creator>
  <cp:keywords/>
  <dc:description/>
  <cp:lastModifiedBy>JOÃO BATISTA GONÇALVES</cp:lastModifiedBy>
  <cp:lastPrinted>2007-06-28T18:33:02Z</cp:lastPrinted>
  <dcterms:created xsi:type="dcterms:W3CDTF">2005-10-31T10:34:42Z</dcterms:created>
  <dcterms:modified xsi:type="dcterms:W3CDTF">2008-01-14T08:29:10Z</dcterms:modified>
  <cp:category/>
  <cp:version/>
  <cp:contentType/>
  <cp:contentStatus/>
</cp:coreProperties>
</file>